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36" windowWidth="11340" windowHeight="5520" tabRatio="603" activeTab="0"/>
  </bookViews>
  <sheets>
    <sheet name="vc lab" sheetId="1" r:id="rId1"/>
  </sheets>
  <definedNames>
    <definedName name="_xlnm.Print_Area" localSheetId="0">'vc lab'!$A$1:$J$46</definedName>
    <definedName name="_xlnm.Print_Titles" localSheetId="0">'vc lab'!$7:$7</definedName>
  </definedNames>
  <calcPr fullCalcOnLoad="1"/>
</workbook>
</file>

<file path=xl/sharedStrings.xml><?xml version="1.0" encoding="utf-8"?>
<sst xmlns="http://schemas.openxmlformats.org/spreadsheetml/2006/main" count="79" uniqueCount="78">
  <si>
    <t>Nr. Crt.</t>
  </si>
  <si>
    <t>Denumire laborator</t>
  </si>
  <si>
    <t>Laborator Clinic dr. Berceanu SRL</t>
  </si>
  <si>
    <t>Total General</t>
  </si>
  <si>
    <t xml:space="preserve">SCM Alfa Diagnostic </t>
  </si>
  <si>
    <t>SCM Centrul de Diagnostic si MF dr. Bacean</t>
  </si>
  <si>
    <t>SC Bioclinica SA</t>
  </si>
  <si>
    <t>SC Biodim SRL</t>
  </si>
  <si>
    <t>SC Bioexplomed SRL</t>
  </si>
  <si>
    <t>SC Centrul de diagnostic medical SRL</t>
  </si>
  <si>
    <t>SC Labordiagnostica  SRL</t>
  </si>
  <si>
    <t>SC Mc Medical  SRL</t>
  </si>
  <si>
    <t>SC Med Life SA</t>
  </si>
  <si>
    <t>Laborator Clinic dr. Berceanu Grupate</t>
  </si>
  <si>
    <t xml:space="preserve">SC Synevo Romania SRL </t>
  </si>
  <si>
    <t>Punctaj crit. 1</t>
  </si>
  <si>
    <t>SC Biohem SRL</t>
  </si>
  <si>
    <t>SC Hiperdia SA</t>
  </si>
  <si>
    <t>SC Smart Lab Diagnostics  SRL</t>
  </si>
  <si>
    <t>SC Excellab SRL</t>
  </si>
  <si>
    <t>SC Laborator de analize medicale dr. Negru</t>
  </si>
  <si>
    <t>Spitalul Clinic de urgenta pentru copii Louis Turcanu Timisoara</t>
  </si>
  <si>
    <t>Punctaj crit. 2 subcrit. RENAR</t>
  </si>
  <si>
    <t>Suma crit. 2 subcrit. RENAR</t>
  </si>
  <si>
    <t>Punctaj crit. 2 subcrit. CONTROL EXTERN</t>
  </si>
  <si>
    <t>Suma crit. 2 subcrit. CONTROL EXTERN</t>
  </si>
  <si>
    <t>SC Centrul medical dr. Cev SRL</t>
  </si>
  <si>
    <t>SC Clinica Sante SRL</t>
  </si>
  <si>
    <t>TOTAL PUNCTAJ CRITERIU EVALUARE</t>
  </si>
  <si>
    <t>VALOAREA UNUI PUNCT CRITERIU EVALUARE</t>
  </si>
  <si>
    <t>TOTAL SUMA CRITERIUL CALITATE</t>
  </si>
  <si>
    <t>Suma 50 % RENAR</t>
  </si>
  <si>
    <t>Val. 1 pct. SUBCRITERIUL RENAR</t>
  </si>
  <si>
    <t>Suma 50 % CONTROL EXTERN</t>
  </si>
  <si>
    <t>Val. 1 pct. SUBCRITERIUL CONTROL EXTERN</t>
  </si>
  <si>
    <t>Suma Crit. 1 EVALUARE</t>
  </si>
  <si>
    <t>CRITERIUL 1 EVALUARE 50%</t>
  </si>
  <si>
    <t>PUNCTAJ CRITERIUL 2 CALITATE 50%</t>
  </si>
  <si>
    <t>TOTAL SUMA/CRITERIU EVALUARE</t>
  </si>
  <si>
    <t>PUNCTAJ SUBCRITERIU  RENAR 50%</t>
  </si>
  <si>
    <t>PUNCTAJ SUBCRITERIU CONTROL EXTERN 50 %</t>
  </si>
  <si>
    <t>SC Centrul Medical Unirea SRL - PUNCT DE LUCRU CALEA SAGULUI</t>
  </si>
  <si>
    <t xml:space="preserve">SC Centrul Medical Unirea SRL - PUNCT DE LUCRU STR. ARISTIDE DEMETRIADE </t>
  </si>
  <si>
    <t>Spitalul Clinic Judetean de Urgenta Pius Brinzeu Timisoara</t>
  </si>
  <si>
    <t>Spitalul Clinic Municipal Timisoara</t>
  </si>
  <si>
    <t>Spitalul Dr.Karl Diel Jimbolia</t>
  </si>
  <si>
    <t>01</t>
  </si>
  <si>
    <t>06</t>
  </si>
  <si>
    <t>13</t>
  </si>
  <si>
    <t>02</t>
  </si>
  <si>
    <t>07</t>
  </si>
  <si>
    <t>25</t>
  </si>
  <si>
    <t>05</t>
  </si>
  <si>
    <t>11</t>
  </si>
  <si>
    <t>22</t>
  </si>
  <si>
    <t>16</t>
  </si>
  <si>
    <t>26</t>
  </si>
  <si>
    <t>SC Materna Care SRL</t>
  </si>
  <si>
    <t>17</t>
  </si>
  <si>
    <t>SC Medicis SRL</t>
  </si>
  <si>
    <t>03</t>
  </si>
  <si>
    <t>04</t>
  </si>
  <si>
    <t>08</t>
  </si>
  <si>
    <t>09</t>
  </si>
  <si>
    <t>10</t>
  </si>
  <si>
    <t>12</t>
  </si>
  <si>
    <t>14</t>
  </si>
  <si>
    <t>15</t>
  </si>
  <si>
    <t>18</t>
  </si>
  <si>
    <t>19</t>
  </si>
  <si>
    <t>20</t>
  </si>
  <si>
    <t>21</t>
  </si>
  <si>
    <t>23</t>
  </si>
  <si>
    <t>24</t>
  </si>
  <si>
    <t>CENTRALIZATOR SERVICII PARACLINICE- PUNCTE, VALOAREA PUNCTULUI, VALORI CONTRACT</t>
  </si>
  <si>
    <t>LABORATOR DE ANALIZE MEDICALE</t>
  </si>
  <si>
    <t>TOTAL VALOARE PENTRU SUPLIMENTAT (FORMULA)</t>
  </si>
  <si>
    <t>TOTAL VALOARE PENTRU SUPLIMENTAT Octombrie-Decembrie 2021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</si>
</sst>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0.00;[Red]0.00"/>
    <numFmt numFmtId="181" formatCode="#,##0.000000"/>
  </numFmts>
  <fonts count="47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/>
    </xf>
    <xf numFmtId="4" fontId="8" fillId="0" borderId="10" xfId="0" applyNumberFormat="1" applyFont="1" applyFill="1" applyBorder="1" applyAlignment="1">
      <alignment horizontal="right"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 horizontal="right"/>
    </xf>
    <xf numFmtId="4" fontId="7" fillId="34" borderId="1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left" wrapText="1"/>
    </xf>
    <xf numFmtId="49" fontId="0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" fontId="6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2" fontId="4" fillId="33" borderId="0" xfId="0" applyNumberFormat="1" applyFont="1" applyFill="1" applyAlignment="1">
      <alignment/>
    </xf>
    <xf numFmtId="4" fontId="45" fillId="33" borderId="10" xfId="0" applyNumberFormat="1" applyFont="1" applyFill="1" applyBorder="1" applyAlignment="1">
      <alignment/>
    </xf>
    <xf numFmtId="4" fontId="46" fillId="0" borderId="10" xfId="0" applyNumberFormat="1" applyFont="1" applyFill="1" applyBorder="1" applyAlignment="1">
      <alignment horizontal="left" wrapText="1"/>
    </xf>
    <xf numFmtId="4" fontId="45" fillId="0" borderId="10" xfId="0" applyNumberFormat="1" applyFont="1" applyFill="1" applyBorder="1" applyAlignment="1">
      <alignment horizontal="right"/>
    </xf>
    <xf numFmtId="4" fontId="46" fillId="34" borderId="10" xfId="0" applyNumberFormat="1" applyFont="1" applyFill="1" applyBorder="1" applyAlignment="1">
      <alignment horizontal="left" wrapText="1"/>
    </xf>
    <xf numFmtId="4" fontId="45" fillId="33" borderId="10" xfId="0" applyNumberFormat="1" applyFont="1" applyFill="1" applyBorder="1" applyAlignment="1">
      <alignment horizontal="right"/>
    </xf>
    <xf numFmtId="9" fontId="2" fillId="0" borderId="13" xfId="0" applyNumberFormat="1" applyFont="1" applyFill="1" applyBorder="1" applyAlignment="1">
      <alignment horizontal="center" wrapText="1"/>
    </xf>
    <xf numFmtId="9" fontId="2" fillId="0" borderId="14" xfId="0" applyNumberFormat="1" applyFont="1" applyFill="1" applyBorder="1" applyAlignment="1">
      <alignment horizontal="center" wrapText="1"/>
    </xf>
    <xf numFmtId="9" fontId="2" fillId="0" borderId="13" xfId="0" applyNumberFormat="1" applyFont="1" applyFill="1" applyBorder="1" applyAlignment="1">
      <alignment horizontal="center"/>
    </xf>
    <xf numFmtId="9" fontId="2" fillId="0" borderId="15" xfId="0" applyNumberFormat="1" applyFont="1" applyFill="1" applyBorder="1" applyAlignment="1">
      <alignment horizontal="center"/>
    </xf>
    <xf numFmtId="9" fontId="2" fillId="0" borderId="1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80" zoomScaleNormal="80" zoomScaleSheetLayoutView="50" zoomScalePageLayoutView="0" workbookViewId="0" topLeftCell="A1">
      <pane xSplit="2" topLeftCell="C1" activePane="topRight" state="frozen"/>
      <selection pane="topLeft" activeCell="A4" sqref="A4"/>
      <selection pane="topRight" activeCell="B46" sqref="B46"/>
    </sheetView>
  </sheetViews>
  <sheetFormatPr defaultColWidth="9.140625" defaultRowHeight="12.75"/>
  <cols>
    <col min="1" max="1" width="6.8515625" style="14" customWidth="1"/>
    <col min="2" max="2" width="45.28125" style="15" customWidth="1"/>
    <col min="3" max="3" width="21.421875" style="14" customWidth="1"/>
    <col min="4" max="4" width="21.00390625" style="16" customWidth="1"/>
    <col min="5" max="5" width="18.7109375" style="16" customWidth="1"/>
    <col min="6" max="6" width="19.00390625" style="16" customWidth="1"/>
    <col min="7" max="7" width="18.00390625" style="16" customWidth="1"/>
    <col min="8" max="8" width="18.57421875" style="16" customWidth="1"/>
    <col min="9" max="9" width="0.2890625" style="14" hidden="1" customWidth="1"/>
    <col min="10" max="10" width="19.8515625" style="38" customWidth="1"/>
    <col min="11" max="16384" width="9.140625" style="14" customWidth="1"/>
  </cols>
  <sheetData>
    <row r="1" spans="3:11" ht="16.5" customHeight="1">
      <c r="C1" s="16"/>
      <c r="I1" s="16"/>
      <c r="J1" s="16"/>
      <c r="K1" s="16"/>
    </row>
    <row r="2" spans="1:11" ht="17.25">
      <c r="A2" s="10"/>
      <c r="B2" s="2" t="s">
        <v>74</v>
      </c>
      <c r="E2" s="2"/>
      <c r="F2" s="2"/>
      <c r="G2" s="2"/>
      <c r="H2" s="2"/>
      <c r="I2" s="2"/>
      <c r="J2" s="2"/>
      <c r="K2" s="2"/>
    </row>
    <row r="3" spans="1:11" ht="17.25">
      <c r="A3" s="10"/>
      <c r="B3" s="2" t="s">
        <v>75</v>
      </c>
      <c r="E3" s="2"/>
      <c r="F3" s="2"/>
      <c r="G3" s="2"/>
      <c r="H3" s="2"/>
      <c r="I3" s="2"/>
      <c r="J3" s="2"/>
      <c r="K3" s="2"/>
    </row>
    <row r="4" spans="1:11" ht="17.25">
      <c r="A4" s="10"/>
      <c r="B4" s="2"/>
      <c r="E4" s="2"/>
      <c r="F4" s="2"/>
      <c r="G4" s="2"/>
      <c r="H4" s="2"/>
      <c r="I4" s="2"/>
      <c r="J4" s="2"/>
      <c r="K4" s="2"/>
    </row>
    <row r="5" spans="3:11" ht="21.75" customHeight="1">
      <c r="C5" s="3"/>
      <c r="D5" s="14"/>
      <c r="F5" s="2"/>
      <c r="G5" s="2"/>
      <c r="H5" s="2"/>
      <c r="I5" s="2"/>
      <c r="J5" s="2"/>
      <c r="K5" s="2"/>
    </row>
    <row r="6" spans="3:10" ht="36.75" customHeight="1">
      <c r="C6" s="48" t="s">
        <v>36</v>
      </c>
      <c r="D6" s="49"/>
      <c r="E6" s="50" t="s">
        <v>37</v>
      </c>
      <c r="F6" s="51"/>
      <c r="G6" s="51"/>
      <c r="H6" s="52"/>
      <c r="I6" s="26"/>
      <c r="J6" s="2"/>
    </row>
    <row r="7" spans="1:12" ht="113.25" customHeight="1">
      <c r="A7" s="4" t="s">
        <v>0</v>
      </c>
      <c r="B7" s="11" t="s">
        <v>1</v>
      </c>
      <c r="C7" s="5" t="s">
        <v>15</v>
      </c>
      <c r="D7" s="1" t="s">
        <v>35</v>
      </c>
      <c r="E7" s="5" t="s">
        <v>22</v>
      </c>
      <c r="F7" s="1" t="s">
        <v>23</v>
      </c>
      <c r="G7" s="5" t="s">
        <v>24</v>
      </c>
      <c r="H7" s="1" t="s">
        <v>25</v>
      </c>
      <c r="I7" s="27" t="s">
        <v>76</v>
      </c>
      <c r="J7" s="39" t="s">
        <v>77</v>
      </c>
      <c r="K7" s="37"/>
      <c r="L7" s="37"/>
    </row>
    <row r="8" spans="1:10" ht="46.5" customHeight="1">
      <c r="A8" s="24" t="s">
        <v>46</v>
      </c>
      <c r="B8" s="33" t="s">
        <v>8</v>
      </c>
      <c r="C8" s="29">
        <v>627.4300000000001</v>
      </c>
      <c r="D8" s="30">
        <f aca="true" t="shared" si="0" ref="D8:D34">C8*$C$38</f>
        <v>14850.247383364183</v>
      </c>
      <c r="E8" s="31">
        <v>96</v>
      </c>
      <c r="F8" s="29">
        <f aca="true" t="shared" si="1" ref="F8:F34">E8*$F$39</f>
        <v>9364.444444444443</v>
      </c>
      <c r="G8" s="31">
        <v>521</v>
      </c>
      <c r="H8" s="30">
        <f aca="true" t="shared" si="2" ref="H8:H34">G8*$F$42</f>
        <v>9461.551970264229</v>
      </c>
      <c r="I8" s="31">
        <f aca="true" t="shared" si="3" ref="I8:I34">D8+F8+H8</f>
        <v>33676.24379807286</v>
      </c>
      <c r="J8" s="43">
        <v>33676.24</v>
      </c>
    </row>
    <row r="9" spans="1:10" ht="69.75" customHeight="1">
      <c r="A9" s="24" t="s">
        <v>49</v>
      </c>
      <c r="B9" s="33" t="s">
        <v>41</v>
      </c>
      <c r="C9" s="32">
        <v>1488.8</v>
      </c>
      <c r="D9" s="30">
        <f t="shared" si="0"/>
        <v>35237.47398809842</v>
      </c>
      <c r="E9" s="31">
        <v>122</v>
      </c>
      <c r="F9" s="29">
        <f t="shared" si="1"/>
        <v>11900.648148148148</v>
      </c>
      <c r="G9" s="31">
        <v>500.5</v>
      </c>
      <c r="H9" s="30">
        <f t="shared" si="2"/>
        <v>9089.26441673176</v>
      </c>
      <c r="I9" s="31">
        <f t="shared" si="3"/>
        <v>56227.38655297832</v>
      </c>
      <c r="J9" s="43">
        <v>56227.39</v>
      </c>
    </row>
    <row r="10" spans="1:10" ht="67.5" customHeight="1">
      <c r="A10" s="25" t="s">
        <v>49</v>
      </c>
      <c r="B10" s="36" t="s">
        <v>42</v>
      </c>
      <c r="C10" s="29">
        <v>1061.6</v>
      </c>
      <c r="D10" s="30">
        <f t="shared" si="0"/>
        <v>25126.34496625825</v>
      </c>
      <c r="E10" s="31">
        <v>128</v>
      </c>
      <c r="F10" s="29">
        <f t="shared" si="1"/>
        <v>12485.925925925925</v>
      </c>
      <c r="G10" s="31">
        <v>601</v>
      </c>
      <c r="H10" s="30">
        <f t="shared" si="2"/>
        <v>10914.381447464111</v>
      </c>
      <c r="I10" s="31">
        <f t="shared" si="3"/>
        <v>48526.65233964829</v>
      </c>
      <c r="J10" s="43">
        <v>48526.65</v>
      </c>
    </row>
    <row r="11" spans="1:10" ht="46.5" customHeight="1">
      <c r="A11" s="24" t="s">
        <v>60</v>
      </c>
      <c r="B11" s="33" t="s">
        <v>11</v>
      </c>
      <c r="C11" s="32">
        <v>1584.61</v>
      </c>
      <c r="D11" s="30">
        <f t="shared" si="0"/>
        <v>37505.140822327136</v>
      </c>
      <c r="E11" s="31">
        <v>123</v>
      </c>
      <c r="F11" s="29">
        <f t="shared" si="1"/>
        <v>11998.194444444443</v>
      </c>
      <c r="G11" s="31">
        <v>676</v>
      </c>
      <c r="H11" s="30">
        <f t="shared" si="2"/>
        <v>12276.409082339</v>
      </c>
      <c r="I11" s="31">
        <f t="shared" si="3"/>
        <v>61779.74434911058</v>
      </c>
      <c r="J11" s="43">
        <v>61779.74</v>
      </c>
    </row>
    <row r="12" spans="1:10" ht="46.5" customHeight="1">
      <c r="A12" s="24" t="s">
        <v>61</v>
      </c>
      <c r="B12" s="33" t="s">
        <v>16</v>
      </c>
      <c r="C12" s="32">
        <v>599.05</v>
      </c>
      <c r="D12" s="30">
        <f t="shared" si="0"/>
        <v>14178.53895255935</v>
      </c>
      <c r="E12" s="31">
        <v>128</v>
      </c>
      <c r="F12" s="29">
        <f t="shared" si="1"/>
        <v>12485.925925925925</v>
      </c>
      <c r="G12" s="31">
        <v>648</v>
      </c>
      <c r="H12" s="30">
        <f t="shared" si="2"/>
        <v>11767.91876531904</v>
      </c>
      <c r="I12" s="31">
        <f t="shared" si="3"/>
        <v>38432.383643804314</v>
      </c>
      <c r="J12" s="43">
        <v>38432.38</v>
      </c>
    </row>
    <row r="13" spans="1:10" ht="46.5" customHeight="1">
      <c r="A13" s="24" t="s">
        <v>52</v>
      </c>
      <c r="B13" s="33" t="s">
        <v>17</v>
      </c>
      <c r="C13" s="32">
        <v>588.03</v>
      </c>
      <c r="D13" s="30">
        <f t="shared" si="0"/>
        <v>13917.713480132667</v>
      </c>
      <c r="E13" s="31">
        <v>120</v>
      </c>
      <c r="F13" s="29">
        <f t="shared" si="1"/>
        <v>11705.555555555555</v>
      </c>
      <c r="G13" s="31">
        <v>659</v>
      </c>
      <c r="H13" s="30">
        <f t="shared" si="2"/>
        <v>11967.682818434025</v>
      </c>
      <c r="I13" s="31">
        <f t="shared" si="3"/>
        <v>37590.95185412225</v>
      </c>
      <c r="J13" s="43">
        <v>37590.95</v>
      </c>
    </row>
    <row r="14" spans="1:10" ht="46.5" customHeight="1">
      <c r="A14" s="24" t="s">
        <v>47</v>
      </c>
      <c r="B14" s="33" t="s">
        <v>27</v>
      </c>
      <c r="C14" s="32">
        <v>663</v>
      </c>
      <c r="D14" s="30">
        <f t="shared" si="0"/>
        <v>15692.131417322174</v>
      </c>
      <c r="E14" s="31">
        <v>146</v>
      </c>
      <c r="F14" s="29">
        <f t="shared" si="1"/>
        <v>14241.75925925926</v>
      </c>
      <c r="G14" s="31">
        <v>912.5</v>
      </c>
      <c r="H14" s="30">
        <f t="shared" si="2"/>
        <v>16571.336224311148</v>
      </c>
      <c r="I14" s="31">
        <f t="shared" si="3"/>
        <v>46505.22690089258</v>
      </c>
      <c r="J14" s="43">
        <v>46505.23</v>
      </c>
    </row>
    <row r="15" spans="1:10" ht="46.5" customHeight="1">
      <c r="A15" s="24" t="s">
        <v>50</v>
      </c>
      <c r="B15" s="33" t="s">
        <v>12</v>
      </c>
      <c r="C15" s="32">
        <v>1461.1299999999999</v>
      </c>
      <c r="D15" s="30">
        <f t="shared" si="0"/>
        <v>34582.5701022503</v>
      </c>
      <c r="E15" s="31">
        <v>155</v>
      </c>
      <c r="F15" s="29">
        <f t="shared" si="1"/>
        <v>15119.675925925925</v>
      </c>
      <c r="G15" s="31">
        <v>932</v>
      </c>
      <c r="H15" s="30">
        <f t="shared" si="2"/>
        <v>16925.46340937862</v>
      </c>
      <c r="I15" s="31">
        <f t="shared" si="3"/>
        <v>66627.70943755485</v>
      </c>
      <c r="J15" s="43">
        <v>66627.71</v>
      </c>
    </row>
    <row r="16" spans="1:10" ht="46.5" customHeight="1">
      <c r="A16" s="24" t="s">
        <v>62</v>
      </c>
      <c r="B16" s="33" t="s">
        <v>5</v>
      </c>
      <c r="C16" s="32">
        <v>663.03</v>
      </c>
      <c r="D16" s="30">
        <f t="shared" si="0"/>
        <v>15692.841468517528</v>
      </c>
      <c r="E16" s="31">
        <v>123</v>
      </c>
      <c r="F16" s="29">
        <f t="shared" si="1"/>
        <v>11998.194444444443</v>
      </c>
      <c r="G16" s="31">
        <v>637.5</v>
      </c>
      <c r="H16" s="30">
        <f t="shared" si="2"/>
        <v>11577.234896436556</v>
      </c>
      <c r="I16" s="31">
        <f t="shared" si="3"/>
        <v>39268.27080939853</v>
      </c>
      <c r="J16" s="43">
        <v>39268.27</v>
      </c>
    </row>
    <row r="17" spans="1:10" ht="46.5" customHeight="1">
      <c r="A17" s="24" t="s">
        <v>63</v>
      </c>
      <c r="B17" s="33" t="s">
        <v>9</v>
      </c>
      <c r="C17" s="32">
        <v>1442.4</v>
      </c>
      <c r="D17" s="30">
        <f t="shared" si="0"/>
        <v>34139.261472617654</v>
      </c>
      <c r="E17" s="31">
        <v>143</v>
      </c>
      <c r="F17" s="29">
        <f t="shared" si="1"/>
        <v>13949.12037037037</v>
      </c>
      <c r="G17" s="31">
        <v>636</v>
      </c>
      <c r="H17" s="30">
        <f t="shared" si="2"/>
        <v>11549.99434373906</v>
      </c>
      <c r="I17" s="31">
        <f t="shared" si="3"/>
        <v>59638.37618672709</v>
      </c>
      <c r="J17" s="43">
        <v>59638.38</v>
      </c>
    </row>
    <row r="18" spans="1:10" ht="46.5" customHeight="1">
      <c r="A18" s="24" t="s">
        <v>64</v>
      </c>
      <c r="B18" s="33" t="s">
        <v>6</v>
      </c>
      <c r="C18" s="32">
        <v>2795.77</v>
      </c>
      <c r="D18" s="30">
        <f t="shared" si="0"/>
        <v>66171.32768115659</v>
      </c>
      <c r="E18" s="31">
        <v>161</v>
      </c>
      <c r="F18" s="29">
        <f t="shared" si="1"/>
        <v>15704.953703703703</v>
      </c>
      <c r="G18" s="31">
        <v>1057</v>
      </c>
      <c r="H18" s="30">
        <f t="shared" si="2"/>
        <v>19195.509467503434</v>
      </c>
      <c r="I18" s="31">
        <f t="shared" si="3"/>
        <v>101071.79085236373</v>
      </c>
      <c r="J18" s="43">
        <v>101071.79</v>
      </c>
    </row>
    <row r="19" spans="1:10" ht="46.5" customHeight="1">
      <c r="A19" s="24" t="s">
        <v>53</v>
      </c>
      <c r="B19" s="33" t="s">
        <v>59</v>
      </c>
      <c r="C19" s="32">
        <v>698.0600000000001</v>
      </c>
      <c r="D19" s="30">
        <f t="shared" si="0"/>
        <v>16521.944580959153</v>
      </c>
      <c r="E19" s="31">
        <v>92</v>
      </c>
      <c r="F19" s="29">
        <f t="shared" si="1"/>
        <v>8974.25925925926</v>
      </c>
      <c r="G19" s="31">
        <v>428.5</v>
      </c>
      <c r="H19" s="30">
        <f t="shared" si="2"/>
        <v>7781.717887251866</v>
      </c>
      <c r="I19" s="31">
        <f t="shared" si="3"/>
        <v>33277.921727470275</v>
      </c>
      <c r="J19" s="43">
        <v>33277.92</v>
      </c>
    </row>
    <row r="20" spans="1:10" ht="46.5" customHeight="1">
      <c r="A20" s="24" t="s">
        <v>65</v>
      </c>
      <c r="B20" s="34" t="s">
        <v>4</v>
      </c>
      <c r="C20" s="32">
        <v>476.2</v>
      </c>
      <c r="D20" s="30">
        <f t="shared" si="0"/>
        <v>11270.879307584946</v>
      </c>
      <c r="E20" s="31">
        <v>65</v>
      </c>
      <c r="F20" s="29">
        <f t="shared" si="1"/>
        <v>6340.509259259259</v>
      </c>
      <c r="G20" s="31">
        <v>320</v>
      </c>
      <c r="H20" s="30">
        <f t="shared" si="2"/>
        <v>5811.317908799527</v>
      </c>
      <c r="I20" s="31">
        <f t="shared" si="3"/>
        <v>23422.706475643732</v>
      </c>
      <c r="J20" s="43">
        <v>23422.71</v>
      </c>
    </row>
    <row r="21" spans="1:10" ht="46.5" customHeight="1">
      <c r="A21" s="24" t="s">
        <v>48</v>
      </c>
      <c r="B21" s="33" t="s">
        <v>13</v>
      </c>
      <c r="C21" s="32">
        <v>1160.51</v>
      </c>
      <c r="D21" s="30">
        <f t="shared" si="0"/>
        <v>27467.383757340205</v>
      </c>
      <c r="E21" s="31">
        <v>160</v>
      </c>
      <c r="F21" s="29">
        <f t="shared" si="1"/>
        <v>15607.407407407407</v>
      </c>
      <c r="G21" s="31">
        <v>655</v>
      </c>
      <c r="H21" s="30">
        <f t="shared" si="2"/>
        <v>11895.04134457403</v>
      </c>
      <c r="I21" s="31">
        <f t="shared" si="3"/>
        <v>54969.83250932164</v>
      </c>
      <c r="J21" s="43">
        <v>54969.83</v>
      </c>
    </row>
    <row r="22" spans="1:10" ht="46.5" customHeight="1">
      <c r="A22" s="24" t="s">
        <v>66</v>
      </c>
      <c r="B22" s="33" t="s">
        <v>20</v>
      </c>
      <c r="C22" s="32">
        <v>715.4</v>
      </c>
      <c r="D22" s="30">
        <f t="shared" si="0"/>
        <v>16932.354171873732</v>
      </c>
      <c r="E22" s="31">
        <v>159</v>
      </c>
      <c r="F22" s="29">
        <f t="shared" si="1"/>
        <v>15509.86111111111</v>
      </c>
      <c r="G22" s="31">
        <v>965</v>
      </c>
      <c r="H22" s="30">
        <f t="shared" si="2"/>
        <v>17524.755568723573</v>
      </c>
      <c r="I22" s="31">
        <f t="shared" si="3"/>
        <v>49966.970851708415</v>
      </c>
      <c r="J22" s="43">
        <v>49966.97</v>
      </c>
    </row>
    <row r="23" spans="1:10" ht="46.5" customHeight="1">
      <c r="A23" s="24" t="s">
        <v>67</v>
      </c>
      <c r="B23" s="44" t="s">
        <v>10</v>
      </c>
      <c r="C23" s="45">
        <v>762.67</v>
      </c>
      <c r="D23" s="30">
        <f t="shared" si="0"/>
        <v>18051.15817201976</v>
      </c>
      <c r="E23" s="31">
        <v>128</v>
      </c>
      <c r="F23" s="29">
        <f t="shared" si="1"/>
        <v>12485.925925925925</v>
      </c>
      <c r="G23" s="31">
        <v>964</v>
      </c>
      <c r="H23" s="30">
        <f t="shared" si="2"/>
        <v>17506.595200258573</v>
      </c>
      <c r="I23" s="31">
        <f t="shared" si="3"/>
        <v>48043.67929820425</v>
      </c>
      <c r="J23" s="43">
        <v>48043.68</v>
      </c>
    </row>
    <row r="24" spans="1:10" ht="46.5" customHeight="1">
      <c r="A24" s="24" t="s">
        <v>55</v>
      </c>
      <c r="B24" s="46" t="s">
        <v>18</v>
      </c>
      <c r="C24" s="47">
        <v>565.7</v>
      </c>
      <c r="D24" s="30">
        <f t="shared" si="0"/>
        <v>13389.198707057549</v>
      </c>
      <c r="E24" s="31">
        <v>152</v>
      </c>
      <c r="F24" s="29">
        <f t="shared" si="1"/>
        <v>14827.037037037036</v>
      </c>
      <c r="G24" s="31">
        <v>958.5</v>
      </c>
      <c r="H24" s="30">
        <f t="shared" si="2"/>
        <v>17406.713173701082</v>
      </c>
      <c r="I24" s="31">
        <f t="shared" si="3"/>
        <v>45622.94891779567</v>
      </c>
      <c r="J24" s="43">
        <v>45622.95</v>
      </c>
    </row>
    <row r="25" spans="1:10" ht="46.5" customHeight="1">
      <c r="A25" s="24" t="s">
        <v>58</v>
      </c>
      <c r="B25" s="46" t="s">
        <v>14</v>
      </c>
      <c r="C25" s="47">
        <v>827</v>
      </c>
      <c r="D25" s="30">
        <f t="shared" si="0"/>
        <v>19573.744618590405</v>
      </c>
      <c r="E25" s="31">
        <v>139</v>
      </c>
      <c r="F25" s="29">
        <f t="shared" si="1"/>
        <v>13558.935185185184</v>
      </c>
      <c r="G25" s="31">
        <v>831</v>
      </c>
      <c r="H25" s="30">
        <f t="shared" si="2"/>
        <v>15091.26619441377</v>
      </c>
      <c r="I25" s="31">
        <f t="shared" si="3"/>
        <v>48223.94599818936</v>
      </c>
      <c r="J25" s="43">
        <v>48223.95</v>
      </c>
    </row>
    <row r="26" spans="1:10" ht="46.5" customHeight="1">
      <c r="A26" s="24" t="s">
        <v>68</v>
      </c>
      <c r="B26" s="33" t="s">
        <v>2</v>
      </c>
      <c r="C26" s="32">
        <v>812.8</v>
      </c>
      <c r="D26" s="30">
        <f t="shared" si="0"/>
        <v>19237.653719456204</v>
      </c>
      <c r="E26" s="31">
        <v>154</v>
      </c>
      <c r="F26" s="29">
        <f t="shared" si="1"/>
        <v>15022.12962962963</v>
      </c>
      <c r="G26" s="31">
        <v>655</v>
      </c>
      <c r="H26" s="30">
        <f t="shared" si="2"/>
        <v>11895.04134457403</v>
      </c>
      <c r="I26" s="31">
        <f t="shared" si="3"/>
        <v>46154.82469365986</v>
      </c>
      <c r="J26" s="43">
        <v>46154.82</v>
      </c>
    </row>
    <row r="27" spans="1:10" ht="46.5" customHeight="1">
      <c r="A27" s="24" t="s">
        <v>69</v>
      </c>
      <c r="B27" s="33" t="s">
        <v>7</v>
      </c>
      <c r="C27" s="32">
        <v>722.4300000000001</v>
      </c>
      <c r="D27" s="30">
        <f t="shared" si="0"/>
        <v>17098.742835318342</v>
      </c>
      <c r="E27" s="31">
        <v>84</v>
      </c>
      <c r="F27" s="29">
        <f t="shared" si="1"/>
        <v>8193.888888888889</v>
      </c>
      <c r="G27" s="31">
        <v>354</v>
      </c>
      <c r="H27" s="30">
        <f t="shared" si="2"/>
        <v>6428.770436609476</v>
      </c>
      <c r="I27" s="31">
        <f t="shared" si="3"/>
        <v>31721.40216081671</v>
      </c>
      <c r="J27" s="43">
        <v>31721.4</v>
      </c>
    </row>
    <row r="28" spans="1:10" ht="46.5" customHeight="1">
      <c r="A28" s="24" t="s">
        <v>70</v>
      </c>
      <c r="B28" s="33" t="s">
        <v>19</v>
      </c>
      <c r="C28" s="32">
        <v>1391.94</v>
      </c>
      <c r="D28" s="30">
        <f t="shared" si="0"/>
        <v>32944.95536203232</v>
      </c>
      <c r="E28" s="31">
        <v>119</v>
      </c>
      <c r="F28" s="29">
        <f t="shared" si="1"/>
        <v>11608.00925925926</v>
      </c>
      <c r="G28" s="31">
        <v>697</v>
      </c>
      <c r="H28" s="30">
        <f t="shared" si="2"/>
        <v>12657.776820103969</v>
      </c>
      <c r="I28" s="31">
        <f t="shared" si="3"/>
        <v>57210.741441395556</v>
      </c>
      <c r="J28" s="43">
        <v>57210.74</v>
      </c>
    </row>
    <row r="29" spans="1:10" ht="46.5" customHeight="1">
      <c r="A29" s="24" t="s">
        <v>71</v>
      </c>
      <c r="B29" s="33" t="s">
        <v>43</v>
      </c>
      <c r="C29" s="32">
        <v>2543.1</v>
      </c>
      <c r="D29" s="30">
        <f t="shared" si="0"/>
        <v>60191.03983015388</v>
      </c>
      <c r="E29" s="31">
        <v>160</v>
      </c>
      <c r="F29" s="29">
        <f t="shared" si="1"/>
        <v>15607.407407407407</v>
      </c>
      <c r="G29" s="31">
        <v>1265.5</v>
      </c>
      <c r="H29" s="30">
        <f t="shared" si="2"/>
        <v>22981.94629245563</v>
      </c>
      <c r="I29" s="31">
        <f t="shared" si="3"/>
        <v>98780.39353001691</v>
      </c>
      <c r="J29" s="43">
        <v>98780.39</v>
      </c>
    </row>
    <row r="30" spans="1:10" ht="46.5" customHeight="1">
      <c r="A30" s="24" t="s">
        <v>54</v>
      </c>
      <c r="B30" s="33" t="s">
        <v>45</v>
      </c>
      <c r="C30" s="32">
        <v>619.94</v>
      </c>
      <c r="D30" s="30">
        <f t="shared" si="0"/>
        <v>14672.971268257481</v>
      </c>
      <c r="E30" s="31">
        <v>78</v>
      </c>
      <c r="F30" s="29">
        <f t="shared" si="1"/>
        <v>7608.61111111111</v>
      </c>
      <c r="G30" s="31">
        <v>403</v>
      </c>
      <c r="H30" s="30">
        <f t="shared" si="2"/>
        <v>7318.628491394404</v>
      </c>
      <c r="I30" s="31">
        <f t="shared" si="3"/>
        <v>29600.210870762996</v>
      </c>
      <c r="J30" s="43">
        <v>29600.21</v>
      </c>
    </row>
    <row r="31" spans="1:10" ht="46.5" customHeight="1">
      <c r="A31" s="24" t="s">
        <v>72</v>
      </c>
      <c r="B31" s="33" t="s">
        <v>44</v>
      </c>
      <c r="C31" s="32">
        <v>1838.36</v>
      </c>
      <c r="D31" s="30">
        <f t="shared" si="0"/>
        <v>43510.99051636258</v>
      </c>
      <c r="E31" s="31">
        <v>181</v>
      </c>
      <c r="F31" s="29">
        <f t="shared" si="1"/>
        <v>17655.879629629628</v>
      </c>
      <c r="G31" s="31">
        <v>775</v>
      </c>
      <c r="H31" s="30">
        <f t="shared" si="2"/>
        <v>14074.285560373854</v>
      </c>
      <c r="I31" s="31">
        <f t="shared" si="3"/>
        <v>75241.15570636606</v>
      </c>
      <c r="J31" s="43">
        <v>75241.16</v>
      </c>
    </row>
    <row r="32" spans="1:10" ht="46.5" customHeight="1">
      <c r="A32" s="24" t="s">
        <v>73</v>
      </c>
      <c r="B32" s="33" t="s">
        <v>21</v>
      </c>
      <c r="C32" s="32">
        <v>1177.4</v>
      </c>
      <c r="D32" s="30">
        <f t="shared" si="0"/>
        <v>27867.14258032448</v>
      </c>
      <c r="E32" s="31">
        <v>110</v>
      </c>
      <c r="F32" s="29">
        <f t="shared" si="1"/>
        <v>10730.092592592591</v>
      </c>
      <c r="G32" s="31">
        <v>464</v>
      </c>
      <c r="H32" s="30">
        <f t="shared" si="2"/>
        <v>8426.410967759313</v>
      </c>
      <c r="I32" s="31">
        <f t="shared" si="3"/>
        <v>47023.646140676385</v>
      </c>
      <c r="J32" s="43">
        <v>47023.65</v>
      </c>
    </row>
    <row r="33" spans="1:10" ht="46.5" customHeight="1">
      <c r="A33" s="24" t="s">
        <v>51</v>
      </c>
      <c r="B33" s="33" t="s">
        <v>26</v>
      </c>
      <c r="C33" s="32">
        <v>669.6</v>
      </c>
      <c r="D33" s="30">
        <f t="shared" si="0"/>
        <v>15848.342680300044</v>
      </c>
      <c r="E33" s="31">
        <v>107</v>
      </c>
      <c r="F33" s="29">
        <f t="shared" si="1"/>
        <v>10437.453703703703</v>
      </c>
      <c r="G33" s="31">
        <v>644</v>
      </c>
      <c r="H33" s="30">
        <f t="shared" si="2"/>
        <v>11695.277291459046</v>
      </c>
      <c r="I33" s="31">
        <f t="shared" si="3"/>
        <v>37981.073675462794</v>
      </c>
      <c r="J33" s="43">
        <v>37981.07</v>
      </c>
    </row>
    <row r="34" spans="1:10" ht="46.5" customHeight="1">
      <c r="A34" s="24" t="s">
        <v>56</v>
      </c>
      <c r="B34" s="33" t="s">
        <v>57</v>
      </c>
      <c r="C34" s="32">
        <v>531</v>
      </c>
      <c r="D34" s="30">
        <f t="shared" si="0"/>
        <v>12567.906157764819</v>
      </c>
      <c r="E34" s="31">
        <v>123</v>
      </c>
      <c r="F34" s="29">
        <f t="shared" si="1"/>
        <v>11998.194444444443</v>
      </c>
      <c r="G34" s="31">
        <v>403.5</v>
      </c>
      <c r="H34" s="30">
        <f t="shared" si="2"/>
        <v>7327.708675626903</v>
      </c>
      <c r="I34" s="31">
        <f t="shared" si="3"/>
        <v>31893.809277836164</v>
      </c>
      <c r="J34" s="43">
        <v>31893.82</v>
      </c>
    </row>
    <row r="35" spans="1:10" ht="37.5" customHeight="1">
      <c r="A35" s="6"/>
      <c r="B35" s="35" t="s">
        <v>3</v>
      </c>
      <c r="C35" s="7">
        <f>SUM(C8:C34)</f>
        <v>28486.959999999995</v>
      </c>
      <c r="D35" s="7">
        <f aca="true" t="shared" si="4" ref="D35:J35">SUM(D8:D34)</f>
        <v>674240.0000000001</v>
      </c>
      <c r="E35" s="7">
        <f t="shared" si="4"/>
        <v>3456</v>
      </c>
      <c r="F35" s="7">
        <f t="shared" si="4"/>
        <v>337120</v>
      </c>
      <c r="G35" s="7">
        <f t="shared" si="4"/>
        <v>18563.5</v>
      </c>
      <c r="H35" s="7">
        <f t="shared" si="4"/>
        <v>337120</v>
      </c>
      <c r="I35" s="7">
        <f t="shared" si="4"/>
        <v>1348480.0000000005</v>
      </c>
      <c r="J35" s="40">
        <f t="shared" si="4"/>
        <v>1348479.9999999998</v>
      </c>
    </row>
    <row r="36" spans="1:10" ht="48" customHeight="1">
      <c r="A36" s="8"/>
      <c r="B36" s="18" t="s">
        <v>28</v>
      </c>
      <c r="C36" s="7">
        <f>C35</f>
        <v>28486.959999999995</v>
      </c>
      <c r="D36" s="17"/>
      <c r="E36" s="20" t="s">
        <v>30</v>
      </c>
      <c r="F36" s="7">
        <f>0.5*1348480</f>
        <v>674240</v>
      </c>
      <c r="G36" s="17"/>
      <c r="H36" s="17"/>
      <c r="I36" s="17"/>
      <c r="J36" s="41"/>
    </row>
    <row r="37" spans="1:10" ht="40.5" customHeight="1">
      <c r="A37" s="8"/>
      <c r="B37" s="19" t="s">
        <v>38</v>
      </c>
      <c r="C37" s="7">
        <f>0.5*1348480</f>
        <v>674240</v>
      </c>
      <c r="D37" s="17"/>
      <c r="E37" s="21" t="s">
        <v>31</v>
      </c>
      <c r="F37" s="7">
        <f>0.5*F36</f>
        <v>337120</v>
      </c>
      <c r="G37" s="17"/>
      <c r="H37" s="17"/>
      <c r="I37" s="17"/>
      <c r="J37" s="41"/>
    </row>
    <row r="38" spans="1:10" ht="50.25" customHeight="1">
      <c r="A38" s="8"/>
      <c r="B38" s="18" t="s">
        <v>29</v>
      </c>
      <c r="C38" s="7">
        <f>C37/C36</f>
        <v>23.66837317846482</v>
      </c>
      <c r="D38" s="17"/>
      <c r="E38" s="21" t="s">
        <v>39</v>
      </c>
      <c r="F38" s="7">
        <f>E35</f>
        <v>3456</v>
      </c>
      <c r="G38" s="17"/>
      <c r="H38" s="17"/>
      <c r="I38" s="17"/>
      <c r="J38" s="41"/>
    </row>
    <row r="39" spans="1:10" ht="47.25" customHeight="1">
      <c r="A39" s="8"/>
      <c r="B39" s="12"/>
      <c r="C39" s="17"/>
      <c r="D39" s="17"/>
      <c r="E39" s="21" t="s">
        <v>32</v>
      </c>
      <c r="F39" s="7">
        <f>F37/F38</f>
        <v>97.54629629629629</v>
      </c>
      <c r="G39" s="17"/>
      <c r="H39" s="17"/>
      <c r="I39" s="17"/>
      <c r="J39" s="41"/>
    </row>
    <row r="40" spans="1:10" ht="54.75" customHeight="1">
      <c r="A40" s="8"/>
      <c r="B40" s="12"/>
      <c r="C40" s="17"/>
      <c r="D40" s="17"/>
      <c r="E40" s="21" t="s">
        <v>33</v>
      </c>
      <c r="F40" s="7">
        <f>F36-F37</f>
        <v>337120</v>
      </c>
      <c r="G40" s="17"/>
      <c r="H40" s="17"/>
      <c r="I40" s="17"/>
      <c r="J40" s="41"/>
    </row>
    <row r="41" spans="1:10" ht="73.5" customHeight="1">
      <c r="A41" s="8"/>
      <c r="B41" s="12"/>
      <c r="C41" s="17"/>
      <c r="D41" s="17"/>
      <c r="E41" s="22" t="s">
        <v>40</v>
      </c>
      <c r="F41" s="7">
        <f>G35</f>
        <v>18563.5</v>
      </c>
      <c r="G41" s="17"/>
      <c r="H41" s="17"/>
      <c r="I41" s="17"/>
      <c r="J41" s="41"/>
    </row>
    <row r="42" spans="1:10" ht="64.5" customHeight="1">
      <c r="A42" s="8"/>
      <c r="B42" s="12"/>
      <c r="C42" s="23"/>
      <c r="D42" s="17"/>
      <c r="E42" s="21" t="s">
        <v>34</v>
      </c>
      <c r="F42" s="7">
        <f>F40/F41</f>
        <v>18.16036846499852</v>
      </c>
      <c r="G42" s="17"/>
      <c r="H42" s="17"/>
      <c r="I42" s="17"/>
      <c r="J42" s="41"/>
    </row>
    <row r="43" spans="2:5" ht="18">
      <c r="B43" s="13"/>
      <c r="C43" s="9"/>
      <c r="D43" s="14"/>
      <c r="E43" s="9"/>
    </row>
    <row r="44" spans="2:5" ht="18">
      <c r="B44" s="13"/>
      <c r="C44" s="9"/>
      <c r="D44" s="14"/>
      <c r="E44" s="9"/>
    </row>
    <row r="45" spans="2:5" ht="18">
      <c r="B45" s="13"/>
      <c r="C45" s="9"/>
      <c r="D45" s="14"/>
      <c r="E45" s="9"/>
    </row>
    <row r="46" spans="2:5" ht="18">
      <c r="B46" s="13"/>
      <c r="D46" s="9"/>
      <c r="E46" s="9"/>
    </row>
    <row r="47" spans="2:5" ht="18">
      <c r="B47" s="14"/>
      <c r="D47" s="9"/>
      <c r="E47" s="9"/>
    </row>
    <row r="53" spans="9:10" ht="12.75">
      <c r="I53" s="28"/>
      <c r="J53" s="42"/>
    </row>
  </sheetData>
  <sheetProtection/>
  <mergeCells count="2">
    <mergeCell ref="C6:D6"/>
    <mergeCell ref="E6:H6"/>
  </mergeCells>
  <printOptions/>
  <pageMargins left="0.11811023622047245" right="0.1968503937007874" top="0.35433070866141736" bottom="0.2362204724409449" header="0.2362204724409449" footer="0.11811023622047245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Anamaria Orian</cp:lastModifiedBy>
  <cp:lastPrinted>2021-09-29T07:00:18Z</cp:lastPrinted>
  <dcterms:created xsi:type="dcterms:W3CDTF">2004-01-09T07:03:24Z</dcterms:created>
  <dcterms:modified xsi:type="dcterms:W3CDTF">2021-10-05T10:40:08Z</dcterms:modified>
  <cp:category/>
  <cp:version/>
  <cp:contentType/>
  <cp:contentStatus/>
</cp:coreProperties>
</file>